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zapotrzebowania" sheetId="1" r:id="rId1"/>
  </sheets>
  <definedNames/>
  <calcPr fullCalcOnLoad="1"/>
</workbook>
</file>

<file path=xl/sharedStrings.xml><?xml version="1.0" encoding="utf-8"?>
<sst xmlns="http://schemas.openxmlformats.org/spreadsheetml/2006/main" count="72" uniqueCount="56">
  <si>
    <t>Lp.</t>
  </si>
  <si>
    <t>Cena jedn. netto</t>
  </si>
  <si>
    <t>1.</t>
  </si>
  <si>
    <t>2.</t>
  </si>
  <si>
    <t>3.</t>
  </si>
  <si>
    <t>4.</t>
  </si>
  <si>
    <t>5.</t>
  </si>
  <si>
    <t>6.</t>
  </si>
  <si>
    <t>7.</t>
  </si>
  <si>
    <t>Przesyłki rejestrowane niebędące przesyłkami najszybszej kategorii ze zwrotnym potwierdzeniem odbioru w obrocie krajowym (polecone ZPO, ekonomiczne)</t>
  </si>
  <si>
    <t>do 50 g</t>
  </si>
  <si>
    <t>501 g -1000 g</t>
  </si>
  <si>
    <t>101 g - 350 g</t>
  </si>
  <si>
    <t>51g -100 g</t>
  </si>
  <si>
    <t>351g - 500 g</t>
  </si>
  <si>
    <t>Przesyłki rejestrowane niebędące przesyłkami najszybszej kategorii w obrocie krajowym (polecone ekonomiczne)</t>
  </si>
  <si>
    <t>Przesyłki rejestrowane  najszybszej kategorii w obrocie krajowym (polecone priorytetowe)</t>
  </si>
  <si>
    <t>Przesyłki rejestrowane najszybszej kategorii ze zwrotnym potwierdzeniem odbioru w obrocie krajowym (polecone  ZPO, priorytetowe)</t>
  </si>
  <si>
    <t>Przesyłki nierejestrowane, niebędące przesyłkami najszybszej kategorii w obrocie krajowym (zwykłe ekonomiczne)</t>
  </si>
  <si>
    <t>Przesyłki nierejestrowane najszybszej kategorii w obrocie krajowym (zwykłe priorytetowe)</t>
  </si>
  <si>
    <t>Przesyłki listowe polecone priorytetowe w obrocie zagranicznym (Strefa A-Europa łącznie  z Cyprem,Rosją i Izraelem)</t>
  </si>
  <si>
    <t xml:space="preserve">Wartość netto </t>
  </si>
  <si>
    <t xml:space="preserve">Razem </t>
  </si>
  <si>
    <t xml:space="preserve">Stawka podatku VAT  </t>
  </si>
  <si>
    <t xml:space="preserve">Wartość brutto           </t>
  </si>
  <si>
    <t>gabaryt L do 2000g ponad wymiar C4</t>
  </si>
  <si>
    <t>gabaryt M do 1000g max koperta C4</t>
  </si>
  <si>
    <t>gabaryt S do 500g    max kopeta C5</t>
  </si>
  <si>
    <t>gabaryt S do 500g max koperta C5</t>
  </si>
  <si>
    <t>Załącznik nr 2</t>
  </si>
  <si>
    <t xml:space="preserve">Formularz cenowy  </t>
  </si>
  <si>
    <t>Wymiary przesyłek:</t>
  </si>
  <si>
    <t>1. gabaryt S do 500g - wymiary strony adresowej min. 90x140mm, max 20x230x160mm</t>
  </si>
  <si>
    <t>2. gabaryt M do 1000g -wymiar strony adresowej min.90x140, max 20x325x230mm</t>
  </si>
  <si>
    <t>3. gabaryt L do 2000g - wymiar strony adresowej min.90x140mm, max suma długości, szerokości i wysokości 900mm, przy czym największy z tych wymiarów (długość) nie może przekroczyć 600 mm</t>
  </si>
  <si>
    <t>…………………………………….</t>
  </si>
  <si>
    <t>podpis wykonawcy/osoby upoważnionej</t>
  </si>
  <si>
    <t>miejscowość, data………………………</t>
  </si>
  <si>
    <t>Format przesyłka koperta kurierska</t>
  </si>
  <si>
    <t>Format  S przesyłka kurierska</t>
  </si>
  <si>
    <t>Format M przesyłka kurierska</t>
  </si>
  <si>
    <t>Format L przesyłka kurierska</t>
  </si>
  <si>
    <t>Format 2XL przesyła kurierska</t>
  </si>
  <si>
    <t>Format XL przesyłka kurierska</t>
  </si>
  <si>
    <t xml:space="preserve"> przesyłki i przesyłki kurierskiej</t>
  </si>
  <si>
    <t>Przesyłki kurierskie w obrocie krajowym</t>
  </si>
  <si>
    <t>1.Format przesyłka koperta kurierska opakowanie firmowe do 1 kg</t>
  </si>
  <si>
    <t>Wymiary przesyłek kurierskich w obrocie krajowym:</t>
  </si>
  <si>
    <t xml:space="preserve">6.Fornat 2 XL przesyłka Kurierska–(wysokość +szerokość+ długość )˂=przy czym największy wymiar (długość ) nie może przekraczać 120 cmmasa max 30 kg
</t>
  </si>
  <si>
    <t>Znak sprawy: WAO.240.1.2023</t>
  </si>
  <si>
    <t>Prognozowana liczba przesyłek  od 01.01.2024r.   do 31.12.2025r.</t>
  </si>
  <si>
    <t>2.Format  S przesyłka kurierska wymiary 9 cm x 40cm x 65 cm max 20 kg</t>
  </si>
  <si>
    <t>5.Format XL przesyłka kurierska – 42 cm x 40 cm x  65 cm max 20 kg</t>
  </si>
  <si>
    <t>3. Format M przesyłka kurierska –  20 cm x 40 cm x 65 cm max 20 kg</t>
  </si>
  <si>
    <t>4. Format L przesyłka kurierska –  60 cm x 60 cm x 70 cm max 20 kg</t>
  </si>
  <si>
    <t>"Świadczenie usług pocztowych i kurierskich dla Małopolskiego Centrum Doskonalenia Nauczycieli"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</si>
</sst>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/>
    </xf>
    <xf numFmtId="4" fontId="5" fillId="0" borderId="17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4" fontId="54" fillId="0" borderId="19" xfId="0" applyNumberFormat="1" applyFont="1" applyBorder="1" applyAlignment="1">
      <alignment horizontal="right"/>
    </xf>
    <xf numFmtId="0" fontId="53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44" fontId="5" fillId="0" borderId="21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4" fontId="54" fillId="0" borderId="22" xfId="0" applyNumberFormat="1" applyFont="1" applyBorder="1" applyAlignment="1">
      <alignment horizontal="right"/>
    </xf>
    <xf numFmtId="0" fontId="53" fillId="0" borderId="20" xfId="0" applyFont="1" applyBorder="1" applyAlignment="1">
      <alignment horizontal="left" vertical="center"/>
    </xf>
    <xf numFmtId="0" fontId="53" fillId="0" borderId="23" xfId="0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right"/>
    </xf>
    <xf numFmtId="4" fontId="54" fillId="0" borderId="25" xfId="0" applyNumberFormat="1" applyFont="1" applyBorder="1" applyAlignment="1">
      <alignment horizontal="right"/>
    </xf>
    <xf numFmtId="4" fontId="54" fillId="0" borderId="26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27" xfId="0" applyNumberFormat="1" applyFont="1" applyBorder="1" applyAlignment="1">
      <alignment horizontal="right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 horizontal="left"/>
    </xf>
    <xf numFmtId="4" fontId="5" fillId="0" borderId="28" xfId="0" applyNumberFormat="1" applyFont="1" applyBorder="1" applyAlignment="1">
      <alignment horizontal="right"/>
    </xf>
    <xf numFmtId="0" fontId="53" fillId="0" borderId="21" xfId="0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right" vertical="center"/>
    </xf>
    <xf numFmtId="0" fontId="55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4" fontId="51" fillId="0" borderId="0" xfId="0" applyNumberFormat="1" applyFont="1" applyAlignment="1">
      <alignment/>
    </xf>
    <xf numFmtId="0" fontId="53" fillId="0" borderId="16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right" vertical="center"/>
    </xf>
    <xf numFmtId="4" fontId="7" fillId="0" borderId="32" xfId="0" applyNumberFormat="1" applyFont="1" applyBorder="1" applyAlignment="1">
      <alignment horizontal="right" vertical="center"/>
    </xf>
    <xf numFmtId="0" fontId="53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53" fillId="0" borderId="3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4" fontId="5" fillId="0" borderId="34" xfId="0" applyNumberFormat="1" applyFont="1" applyBorder="1" applyAlignment="1">
      <alignment horizontal="right"/>
    </xf>
    <xf numFmtId="4" fontId="52" fillId="0" borderId="29" xfId="0" applyNumberFormat="1" applyFont="1" applyBorder="1" applyAlignment="1">
      <alignment horizontal="right" vertical="center"/>
    </xf>
    <xf numFmtId="0" fontId="57" fillId="0" borderId="18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5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/>
    </xf>
    <xf numFmtId="0" fontId="56" fillId="0" borderId="37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 wrapText="1"/>
    </xf>
    <xf numFmtId="0" fontId="59" fillId="0" borderId="38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0" fillId="0" borderId="39" xfId="0" applyFont="1" applyBorder="1" applyAlignment="1">
      <alignment horizontal="left" vertical="center" wrapText="1"/>
    </xf>
    <xf numFmtId="0" fontId="50" fillId="0" borderId="40" xfId="0" applyFont="1" applyBorder="1" applyAlignment="1">
      <alignment horizontal="left" vertical="center" wrapText="1"/>
    </xf>
    <xf numFmtId="0" fontId="50" fillId="0" borderId="37" xfId="0" applyFont="1" applyBorder="1" applyAlignment="1">
      <alignment horizontal="left" vertical="center" wrapText="1"/>
    </xf>
    <xf numFmtId="0" fontId="58" fillId="0" borderId="39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1" fillId="0" borderId="40" xfId="0" applyFont="1" applyBorder="1" applyAlignment="1">
      <alignment horizontal="left" vertical="center" wrapText="1"/>
    </xf>
    <xf numFmtId="0" fontId="51" fillId="0" borderId="37" xfId="0" applyFont="1" applyBorder="1" applyAlignment="1">
      <alignment horizontal="left" vertical="center" wrapText="1"/>
    </xf>
    <xf numFmtId="0" fontId="58" fillId="0" borderId="39" xfId="0" applyFont="1" applyBorder="1" applyAlignment="1">
      <alignment vertical="center" wrapText="1"/>
    </xf>
    <xf numFmtId="0" fontId="58" fillId="0" borderId="40" xfId="0" applyFont="1" applyBorder="1" applyAlignment="1">
      <alignment vertical="center" wrapText="1"/>
    </xf>
    <xf numFmtId="0" fontId="58" fillId="0" borderId="37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6"/>
  <sheetViews>
    <sheetView tabSelected="1" zoomScalePageLayoutView="0" workbookViewId="0" topLeftCell="A47">
      <selection activeCell="N13" sqref="N13"/>
    </sheetView>
  </sheetViews>
  <sheetFormatPr defaultColWidth="8.796875" defaultRowHeight="14.25"/>
  <cols>
    <col min="1" max="1" width="2.09765625" style="2" customWidth="1"/>
    <col min="2" max="2" width="2.8984375" style="1" customWidth="1"/>
    <col min="3" max="3" width="15.3984375" style="2" customWidth="1"/>
    <col min="4" max="4" width="26.5" style="2" customWidth="1"/>
    <col min="5" max="5" width="10.3984375" style="2" customWidth="1"/>
    <col min="6" max="6" width="7.3984375" style="2" customWidth="1"/>
    <col min="7" max="7" width="6.5" style="2" customWidth="1"/>
    <col min="8" max="8" width="10" style="2" customWidth="1"/>
    <col min="9" max="9" width="9.59765625" style="2" customWidth="1"/>
    <col min="10" max="10" width="3.69921875" style="2" customWidth="1"/>
    <col min="11" max="16384" width="9" style="2" customWidth="1"/>
  </cols>
  <sheetData>
    <row r="1" ht="18.75" customHeight="1">
      <c r="H1" s="3" t="s">
        <v>29</v>
      </c>
    </row>
    <row r="2" spans="3:9" ht="18.75" customHeight="1">
      <c r="C2" s="3" t="s">
        <v>55</v>
      </c>
      <c r="D2" s="4"/>
      <c r="E2" s="4"/>
      <c r="F2" s="4"/>
      <c r="G2" s="4"/>
      <c r="H2" s="4"/>
      <c r="I2" s="4"/>
    </row>
    <row r="3" spans="7:11" ht="15" customHeight="1">
      <c r="G3" s="71" t="s">
        <v>49</v>
      </c>
      <c r="H3" s="71"/>
      <c r="I3" s="71"/>
      <c r="J3" s="71"/>
      <c r="K3" s="71"/>
    </row>
    <row r="4" ht="3" customHeight="1" thickBot="1"/>
    <row r="5" spans="2:9" ht="18" customHeight="1" thickBot="1">
      <c r="B5" s="72" t="s">
        <v>30</v>
      </c>
      <c r="C5" s="73"/>
      <c r="D5" s="73"/>
      <c r="E5" s="73"/>
      <c r="F5" s="73"/>
      <c r="G5" s="73"/>
      <c r="H5" s="73"/>
      <c r="I5" s="74"/>
    </row>
    <row r="6" spans="2:9" ht="53.25" customHeight="1" thickBot="1">
      <c r="B6" s="5" t="s">
        <v>0</v>
      </c>
      <c r="C6" s="75" t="s">
        <v>44</v>
      </c>
      <c r="D6" s="76"/>
      <c r="E6" s="6" t="s">
        <v>50</v>
      </c>
      <c r="F6" s="7" t="s">
        <v>1</v>
      </c>
      <c r="G6" s="7" t="s">
        <v>23</v>
      </c>
      <c r="H6" s="7" t="s">
        <v>21</v>
      </c>
      <c r="I6" s="8" t="s">
        <v>24</v>
      </c>
    </row>
    <row r="7" spans="2:9" ht="15.75" customHeight="1" hidden="1" thickBot="1">
      <c r="B7" s="9"/>
      <c r="C7" s="10"/>
      <c r="D7" s="11"/>
      <c r="E7" s="12"/>
      <c r="F7" s="13"/>
      <c r="G7" s="14"/>
      <c r="H7" s="14"/>
      <c r="I7" s="14"/>
    </row>
    <row r="8" spans="2:9" ht="12" customHeight="1" thickBot="1">
      <c r="B8" s="15" t="s">
        <v>2</v>
      </c>
      <c r="C8" s="16" t="s">
        <v>3</v>
      </c>
      <c r="D8" s="16">
        <v>3</v>
      </c>
      <c r="E8" s="17">
        <v>4</v>
      </c>
      <c r="F8" s="18">
        <v>5</v>
      </c>
      <c r="G8" s="18">
        <v>6</v>
      </c>
      <c r="H8" s="18">
        <v>7</v>
      </c>
      <c r="I8" s="19">
        <v>11</v>
      </c>
    </row>
    <row r="9" spans="2:9" ht="12" customHeight="1" thickBot="1">
      <c r="B9" s="61" t="s">
        <v>2</v>
      </c>
      <c r="C9" s="77" t="s">
        <v>15</v>
      </c>
      <c r="D9" s="20" t="s">
        <v>27</v>
      </c>
      <c r="E9" s="21">
        <f>84+45</f>
        <v>129</v>
      </c>
      <c r="F9" s="22"/>
      <c r="G9" s="23">
        <v>0</v>
      </c>
      <c r="H9" s="23">
        <f>E9*F9</f>
        <v>0</v>
      </c>
      <c r="I9" s="24"/>
    </row>
    <row r="10" spans="2:9" ht="12" customHeight="1" thickBot="1">
      <c r="B10" s="62"/>
      <c r="C10" s="78"/>
      <c r="D10" s="25"/>
      <c r="E10" s="26"/>
      <c r="F10" s="27"/>
      <c r="G10" s="28"/>
      <c r="H10" s="23"/>
      <c r="I10" s="29"/>
    </row>
    <row r="11" spans="2:9" ht="12" customHeight="1" thickBot="1">
      <c r="B11" s="62"/>
      <c r="C11" s="78"/>
      <c r="D11" s="30" t="s">
        <v>26</v>
      </c>
      <c r="E11" s="26">
        <v>650</v>
      </c>
      <c r="F11" s="28"/>
      <c r="G11" s="28">
        <v>0</v>
      </c>
      <c r="H11" s="23">
        <f>E11*F11</f>
        <v>0</v>
      </c>
      <c r="I11" s="29"/>
    </row>
    <row r="12" spans="2:9" ht="12" customHeight="1" thickBot="1">
      <c r="B12" s="62"/>
      <c r="C12" s="78"/>
      <c r="D12" s="25"/>
      <c r="E12" s="26"/>
      <c r="F12" s="28"/>
      <c r="G12" s="28"/>
      <c r="H12" s="23"/>
      <c r="I12" s="29"/>
    </row>
    <row r="13" spans="2:9" ht="12" customHeight="1" thickBot="1">
      <c r="B13" s="62"/>
      <c r="C13" s="78"/>
      <c r="D13" s="30" t="s">
        <v>25</v>
      </c>
      <c r="E13" s="26">
        <f>5+6</f>
        <v>11</v>
      </c>
      <c r="F13" s="28"/>
      <c r="G13" s="28">
        <v>0</v>
      </c>
      <c r="H13" s="23">
        <f>E13*F13</f>
        <v>0</v>
      </c>
      <c r="I13" s="29"/>
    </row>
    <row r="14" spans="2:9" ht="9" customHeight="1" thickBot="1">
      <c r="B14" s="63"/>
      <c r="C14" s="79"/>
      <c r="D14" s="31"/>
      <c r="E14" s="26"/>
      <c r="F14" s="32"/>
      <c r="G14" s="32"/>
      <c r="H14" s="23"/>
      <c r="I14" s="33"/>
    </row>
    <row r="15" spans="2:9" ht="12" customHeight="1" thickBot="1">
      <c r="B15" s="61" t="s">
        <v>3</v>
      </c>
      <c r="C15" s="77" t="s">
        <v>16</v>
      </c>
      <c r="D15" s="20" t="s">
        <v>27</v>
      </c>
      <c r="E15" s="21">
        <f>70+99</f>
        <v>169</v>
      </c>
      <c r="F15" s="22"/>
      <c r="G15" s="22">
        <v>0</v>
      </c>
      <c r="H15" s="23">
        <f>E15*F15</f>
        <v>0</v>
      </c>
      <c r="I15" s="34"/>
    </row>
    <row r="16" spans="2:9" ht="12" customHeight="1" thickBot="1">
      <c r="B16" s="62"/>
      <c r="C16" s="78"/>
      <c r="D16" s="25"/>
      <c r="E16" s="21"/>
      <c r="F16" s="28"/>
      <c r="G16" s="28"/>
      <c r="H16" s="23"/>
      <c r="I16" s="29"/>
    </row>
    <row r="17" spans="2:9" ht="12" customHeight="1" thickBot="1">
      <c r="B17" s="62"/>
      <c r="C17" s="78"/>
      <c r="D17" s="30" t="s">
        <v>26</v>
      </c>
      <c r="E17" s="21">
        <f>291+566+50</f>
        <v>907</v>
      </c>
      <c r="F17" s="28"/>
      <c r="G17" s="28">
        <v>0</v>
      </c>
      <c r="H17" s="23">
        <f>E17*F17</f>
        <v>0</v>
      </c>
      <c r="I17" s="29"/>
    </row>
    <row r="18" spans="2:9" ht="12" customHeight="1" thickBot="1">
      <c r="B18" s="62"/>
      <c r="C18" s="78"/>
      <c r="D18" s="25"/>
      <c r="E18" s="21"/>
      <c r="F18" s="28"/>
      <c r="G18" s="28"/>
      <c r="H18" s="23"/>
      <c r="I18" s="29"/>
    </row>
    <row r="19" spans="2:9" ht="12" customHeight="1" thickBot="1">
      <c r="B19" s="62"/>
      <c r="C19" s="78"/>
      <c r="D19" s="30" t="s">
        <v>25</v>
      </c>
      <c r="E19" s="21">
        <f>89+68</f>
        <v>157</v>
      </c>
      <c r="F19" s="28"/>
      <c r="G19" s="28">
        <v>0</v>
      </c>
      <c r="H19" s="23">
        <f>E19*F19</f>
        <v>0</v>
      </c>
      <c r="I19" s="29"/>
    </row>
    <row r="20" spans="2:9" ht="14.25" customHeight="1" thickBot="1">
      <c r="B20" s="63"/>
      <c r="C20" s="79"/>
      <c r="D20" s="31"/>
      <c r="E20" s="21"/>
      <c r="F20" s="32"/>
      <c r="G20" s="32"/>
      <c r="H20" s="23"/>
      <c r="I20" s="33"/>
    </row>
    <row r="21" spans="2:9" ht="12" customHeight="1" thickBot="1">
      <c r="B21" s="61" t="s">
        <v>4</v>
      </c>
      <c r="C21" s="85" t="s">
        <v>9</v>
      </c>
      <c r="D21" s="20" t="s">
        <v>27</v>
      </c>
      <c r="E21" s="21">
        <f>1+12</f>
        <v>13</v>
      </c>
      <c r="F21" s="22"/>
      <c r="G21" s="22">
        <v>0</v>
      </c>
      <c r="H21" s="23">
        <f>E21*F21</f>
        <v>0</v>
      </c>
      <c r="I21" s="34"/>
    </row>
    <row r="22" spans="2:9" ht="12" customHeight="1" thickBot="1">
      <c r="B22" s="62"/>
      <c r="C22" s="86"/>
      <c r="D22" s="25"/>
      <c r="E22" s="21"/>
      <c r="F22" s="28"/>
      <c r="G22" s="28"/>
      <c r="H22" s="23"/>
      <c r="I22" s="29"/>
    </row>
    <row r="23" spans="2:9" ht="12" customHeight="1" thickBot="1">
      <c r="B23" s="62"/>
      <c r="C23" s="86"/>
      <c r="D23" s="30" t="s">
        <v>26</v>
      </c>
      <c r="E23" s="21">
        <f>19+18</f>
        <v>37</v>
      </c>
      <c r="F23" s="28"/>
      <c r="G23" s="28">
        <v>0</v>
      </c>
      <c r="H23" s="23">
        <f>E23*F23</f>
        <v>0</v>
      </c>
      <c r="I23" s="29"/>
    </row>
    <row r="24" spans="2:9" ht="12" customHeight="1" thickBot="1">
      <c r="B24" s="62"/>
      <c r="C24" s="86"/>
      <c r="D24" s="25"/>
      <c r="E24" s="21"/>
      <c r="F24" s="28"/>
      <c r="G24" s="28"/>
      <c r="H24" s="23"/>
      <c r="I24" s="29"/>
    </row>
    <row r="25" spans="2:9" ht="12" customHeight="1" thickBot="1">
      <c r="B25" s="62"/>
      <c r="C25" s="86"/>
      <c r="D25" s="30" t="s">
        <v>25</v>
      </c>
      <c r="E25" s="21">
        <f>11</f>
        <v>11</v>
      </c>
      <c r="F25" s="28"/>
      <c r="G25" s="28">
        <v>0</v>
      </c>
      <c r="H25" s="23">
        <f>E25*F25</f>
        <v>0</v>
      </c>
      <c r="I25" s="29"/>
    </row>
    <row r="26" spans="2:9" ht="15.75" customHeight="1" thickBot="1">
      <c r="B26" s="63"/>
      <c r="C26" s="87"/>
      <c r="D26" s="31"/>
      <c r="E26" s="21"/>
      <c r="F26" s="32"/>
      <c r="G26" s="32"/>
      <c r="H26" s="23"/>
      <c r="I26" s="33"/>
    </row>
    <row r="27" spans="2:18" ht="12" customHeight="1" thickBot="1">
      <c r="B27" s="61" t="s">
        <v>5</v>
      </c>
      <c r="C27" s="80" t="s">
        <v>17</v>
      </c>
      <c r="D27" s="20" t="s">
        <v>28</v>
      </c>
      <c r="E27" s="21">
        <f>3</f>
        <v>3</v>
      </c>
      <c r="F27" s="22"/>
      <c r="G27" s="22">
        <v>0</v>
      </c>
      <c r="H27" s="23">
        <f>E27*F27</f>
        <v>0</v>
      </c>
      <c r="I27" s="34"/>
      <c r="R27" s="40"/>
    </row>
    <row r="28" spans="2:9" ht="12" customHeight="1" thickBot="1">
      <c r="B28" s="62"/>
      <c r="C28" s="81"/>
      <c r="D28" s="25"/>
      <c r="E28" s="21"/>
      <c r="F28" s="28"/>
      <c r="G28" s="28"/>
      <c r="H28" s="23"/>
      <c r="I28" s="29"/>
    </row>
    <row r="29" spans="2:9" ht="12" customHeight="1" thickBot="1">
      <c r="B29" s="62"/>
      <c r="C29" s="81"/>
      <c r="D29" s="30" t="s">
        <v>26</v>
      </c>
      <c r="E29" s="21">
        <f>10+46</f>
        <v>56</v>
      </c>
      <c r="F29" s="28"/>
      <c r="G29" s="28">
        <v>0</v>
      </c>
      <c r="H29" s="23">
        <f>E29*F29</f>
        <v>0</v>
      </c>
      <c r="I29" s="29"/>
    </row>
    <row r="30" spans="2:9" ht="12" customHeight="1" thickBot="1">
      <c r="B30" s="62"/>
      <c r="C30" s="81"/>
      <c r="D30" s="25"/>
      <c r="E30" s="21"/>
      <c r="F30" s="28"/>
      <c r="G30" s="28"/>
      <c r="H30" s="23"/>
      <c r="I30" s="29"/>
    </row>
    <row r="31" spans="2:9" ht="12" customHeight="1" thickBot="1">
      <c r="B31" s="62"/>
      <c r="C31" s="81"/>
      <c r="D31" s="30" t="s">
        <v>25</v>
      </c>
      <c r="E31" s="21">
        <f>1+5</f>
        <v>6</v>
      </c>
      <c r="F31" s="28"/>
      <c r="G31" s="28">
        <v>0</v>
      </c>
      <c r="H31" s="23">
        <f>E31*F31</f>
        <v>0</v>
      </c>
      <c r="I31" s="29"/>
    </row>
    <row r="32" spans="2:9" ht="15.75" customHeight="1" thickBot="1">
      <c r="B32" s="63"/>
      <c r="C32" s="82"/>
      <c r="D32" s="31"/>
      <c r="E32" s="21"/>
      <c r="F32" s="32"/>
      <c r="G32" s="32"/>
      <c r="H32" s="23"/>
      <c r="I32" s="33"/>
    </row>
    <row r="33" spans="2:9" ht="12" customHeight="1" thickBot="1">
      <c r="B33" s="61" t="s">
        <v>6</v>
      </c>
      <c r="C33" s="77" t="s">
        <v>18</v>
      </c>
      <c r="D33" s="20" t="s">
        <v>28</v>
      </c>
      <c r="E33" s="21">
        <f>680+758+130</f>
        <v>1568</v>
      </c>
      <c r="F33" s="22"/>
      <c r="G33" s="22">
        <v>0</v>
      </c>
      <c r="H33" s="23">
        <f>E33*F33</f>
        <v>0</v>
      </c>
      <c r="I33" s="34"/>
    </row>
    <row r="34" spans="2:9" ht="12" customHeight="1" thickBot="1">
      <c r="B34" s="62"/>
      <c r="C34" s="83"/>
      <c r="D34" s="25"/>
      <c r="E34" s="21"/>
      <c r="F34" s="28"/>
      <c r="G34" s="28"/>
      <c r="H34" s="23"/>
      <c r="I34" s="29"/>
    </row>
    <row r="35" spans="2:9" ht="12" customHeight="1" thickBot="1">
      <c r="B35" s="62"/>
      <c r="C35" s="83"/>
      <c r="D35" s="30" t="s">
        <v>26</v>
      </c>
      <c r="E35" s="21">
        <f>734+812+70</f>
        <v>1616</v>
      </c>
      <c r="F35" s="28"/>
      <c r="G35" s="28">
        <v>0</v>
      </c>
      <c r="H35" s="23">
        <f>E35*F35</f>
        <v>0</v>
      </c>
      <c r="I35" s="29"/>
    </row>
    <row r="36" spans="2:9" ht="12" customHeight="1" thickBot="1">
      <c r="B36" s="62"/>
      <c r="C36" s="83"/>
      <c r="D36" s="25"/>
      <c r="E36" s="21"/>
      <c r="F36" s="28"/>
      <c r="G36" s="28"/>
      <c r="H36" s="23"/>
      <c r="I36" s="29"/>
    </row>
    <row r="37" spans="2:9" ht="12" customHeight="1" thickBot="1">
      <c r="B37" s="62"/>
      <c r="C37" s="83"/>
      <c r="D37" s="30" t="s">
        <v>25</v>
      </c>
      <c r="E37" s="21">
        <f>3</f>
        <v>3</v>
      </c>
      <c r="F37" s="28"/>
      <c r="G37" s="28">
        <v>0</v>
      </c>
      <c r="H37" s="23">
        <f>E37*F37</f>
        <v>0</v>
      </c>
      <c r="I37" s="29"/>
    </row>
    <row r="38" spans="2:9" ht="12" customHeight="1" thickBot="1">
      <c r="B38" s="63"/>
      <c r="C38" s="84"/>
      <c r="D38" s="31"/>
      <c r="E38" s="35"/>
      <c r="F38" s="32"/>
      <c r="G38" s="32"/>
      <c r="H38" s="36"/>
      <c r="I38" s="33"/>
    </row>
    <row r="39" spans="2:9" ht="12" customHeight="1" thickBot="1">
      <c r="B39" s="61" t="s">
        <v>7</v>
      </c>
      <c r="C39" s="77" t="s">
        <v>19</v>
      </c>
      <c r="D39" s="20" t="s">
        <v>28</v>
      </c>
      <c r="E39" s="21">
        <v>1058</v>
      </c>
      <c r="F39" s="22"/>
      <c r="G39" s="22">
        <v>0</v>
      </c>
      <c r="H39" s="23">
        <f>E39*F39</f>
        <v>0</v>
      </c>
      <c r="I39" s="34"/>
    </row>
    <row r="40" spans="2:9" ht="12" customHeight="1" thickBot="1">
      <c r="B40" s="62"/>
      <c r="C40" s="83"/>
      <c r="D40" s="25"/>
      <c r="E40" s="21"/>
      <c r="F40" s="28"/>
      <c r="G40" s="28"/>
      <c r="H40" s="23"/>
      <c r="I40" s="29"/>
    </row>
    <row r="41" spans="2:9" ht="12" customHeight="1" thickBot="1">
      <c r="B41" s="62"/>
      <c r="C41" s="83"/>
      <c r="D41" s="30" t="s">
        <v>26</v>
      </c>
      <c r="E41" s="21">
        <f>345+239+250</f>
        <v>834</v>
      </c>
      <c r="F41" s="28"/>
      <c r="G41" s="28">
        <v>0</v>
      </c>
      <c r="H41" s="23">
        <f>E41*F41</f>
        <v>0</v>
      </c>
      <c r="I41" s="29"/>
    </row>
    <row r="42" spans="2:9" ht="12" customHeight="1" thickBot="1">
      <c r="B42" s="62"/>
      <c r="C42" s="83"/>
      <c r="D42" s="25"/>
      <c r="E42" s="21"/>
      <c r="F42" s="28"/>
      <c r="G42" s="28"/>
      <c r="H42" s="23"/>
      <c r="I42" s="29"/>
    </row>
    <row r="43" spans="2:9" ht="12" customHeight="1" thickBot="1">
      <c r="B43" s="62"/>
      <c r="C43" s="83"/>
      <c r="D43" s="30" t="s">
        <v>25</v>
      </c>
      <c r="E43" s="21">
        <f>3</f>
        <v>3</v>
      </c>
      <c r="F43" s="28"/>
      <c r="G43" s="28">
        <v>0</v>
      </c>
      <c r="H43" s="23">
        <f>E43*F43</f>
        <v>0</v>
      </c>
      <c r="I43" s="29"/>
    </row>
    <row r="44" spans="2:9" ht="12" customHeight="1" thickBot="1">
      <c r="B44" s="63"/>
      <c r="C44" s="84"/>
      <c r="D44" s="31"/>
      <c r="E44" s="35"/>
      <c r="F44" s="32"/>
      <c r="G44" s="32"/>
      <c r="H44" s="36"/>
      <c r="I44" s="33"/>
    </row>
    <row r="45" spans="2:9" ht="12" customHeight="1" thickBot="1">
      <c r="B45" s="61" t="s">
        <v>8</v>
      </c>
      <c r="C45" s="80" t="s">
        <v>20</v>
      </c>
      <c r="D45" s="48" t="s">
        <v>10</v>
      </c>
      <c r="E45" s="21">
        <v>4</v>
      </c>
      <c r="F45" s="22"/>
      <c r="G45" s="22">
        <v>0</v>
      </c>
      <c r="H45" s="23">
        <f aca="true" t="shared" si="0" ref="H45:H55">E45*F45</f>
        <v>0</v>
      </c>
      <c r="I45" s="34"/>
    </row>
    <row r="46" spans="2:9" ht="12" customHeight="1" thickBot="1">
      <c r="B46" s="62"/>
      <c r="C46" s="81"/>
      <c r="D46" s="25" t="s">
        <v>13</v>
      </c>
      <c r="E46" s="21">
        <v>4</v>
      </c>
      <c r="F46" s="28"/>
      <c r="G46" s="28">
        <v>0</v>
      </c>
      <c r="H46" s="37">
        <f t="shared" si="0"/>
        <v>0</v>
      </c>
      <c r="I46" s="29"/>
    </row>
    <row r="47" spans="2:9" ht="12" customHeight="1" thickBot="1">
      <c r="B47" s="62"/>
      <c r="C47" s="81"/>
      <c r="D47" s="25" t="s">
        <v>12</v>
      </c>
      <c r="E47" s="21">
        <v>2</v>
      </c>
      <c r="F47" s="28"/>
      <c r="G47" s="28">
        <v>0</v>
      </c>
      <c r="H47" s="23">
        <f t="shared" si="0"/>
        <v>0</v>
      </c>
      <c r="I47" s="29"/>
    </row>
    <row r="48" spans="2:9" ht="18" customHeight="1" thickBot="1">
      <c r="B48" s="62"/>
      <c r="C48" s="81"/>
      <c r="D48" s="25" t="s">
        <v>14</v>
      </c>
      <c r="E48" s="21">
        <v>2</v>
      </c>
      <c r="F48" s="28"/>
      <c r="G48" s="28">
        <v>0</v>
      </c>
      <c r="H48" s="23">
        <f t="shared" si="0"/>
        <v>0</v>
      </c>
      <c r="I48" s="29"/>
    </row>
    <row r="49" spans="2:9" ht="15.75" customHeight="1" thickBot="1">
      <c r="B49" s="63"/>
      <c r="C49" s="82"/>
      <c r="D49" s="31" t="s">
        <v>11</v>
      </c>
      <c r="E49" s="35">
        <v>2</v>
      </c>
      <c r="F49" s="32"/>
      <c r="G49" s="32">
        <v>0</v>
      </c>
      <c r="H49" s="36">
        <f t="shared" si="0"/>
        <v>0</v>
      </c>
      <c r="I49" s="33"/>
    </row>
    <row r="50" spans="2:18" ht="15.75" customHeight="1" thickBot="1">
      <c r="B50" s="61">
        <v>8</v>
      </c>
      <c r="C50" s="58" t="s">
        <v>45</v>
      </c>
      <c r="D50" s="52" t="s">
        <v>38</v>
      </c>
      <c r="E50" s="53">
        <v>5</v>
      </c>
      <c r="F50" s="41"/>
      <c r="G50" s="22">
        <v>0</v>
      </c>
      <c r="H50" s="41">
        <f t="shared" si="0"/>
        <v>0</v>
      </c>
      <c r="I50" s="34">
        <f>H51*1.23</f>
        <v>0</v>
      </c>
      <c r="R50" s="47"/>
    </row>
    <row r="51" spans="2:9" ht="15.75" customHeight="1" thickBot="1">
      <c r="B51" s="62"/>
      <c r="C51" s="59"/>
      <c r="D51" s="42" t="s">
        <v>39</v>
      </c>
      <c r="E51" s="45">
        <v>3</v>
      </c>
      <c r="F51" s="41"/>
      <c r="G51" s="28">
        <v>0</v>
      </c>
      <c r="H51" s="41">
        <f t="shared" si="0"/>
        <v>0</v>
      </c>
      <c r="I51" s="29">
        <f>H51*1.23</f>
        <v>0</v>
      </c>
    </row>
    <row r="52" spans="2:9" ht="15.75" customHeight="1" thickBot="1">
      <c r="B52" s="62"/>
      <c r="C52" s="59"/>
      <c r="D52" s="42" t="s">
        <v>40</v>
      </c>
      <c r="E52" s="45">
        <v>3</v>
      </c>
      <c r="F52" s="41"/>
      <c r="G52" s="28">
        <v>0</v>
      </c>
      <c r="H52" s="41">
        <f t="shared" si="0"/>
        <v>0</v>
      </c>
      <c r="I52" s="29">
        <f>H52*1.23</f>
        <v>0</v>
      </c>
    </row>
    <row r="53" spans="2:9" ht="15.75" customHeight="1" thickBot="1">
      <c r="B53" s="62"/>
      <c r="C53" s="59"/>
      <c r="D53" s="42" t="s">
        <v>41</v>
      </c>
      <c r="E53" s="45">
        <v>3</v>
      </c>
      <c r="F53" s="41"/>
      <c r="G53" s="28">
        <v>0</v>
      </c>
      <c r="H53" s="41">
        <f t="shared" si="0"/>
        <v>0</v>
      </c>
      <c r="I53" s="29">
        <f>H53*1.23</f>
        <v>0</v>
      </c>
    </row>
    <row r="54" spans="2:9" ht="15.75" customHeight="1" thickBot="1">
      <c r="B54" s="62"/>
      <c r="C54" s="59"/>
      <c r="D54" s="42" t="s">
        <v>43</v>
      </c>
      <c r="E54" s="45">
        <v>1</v>
      </c>
      <c r="F54" s="41"/>
      <c r="G54" s="28">
        <v>0</v>
      </c>
      <c r="H54" s="41">
        <f t="shared" si="0"/>
        <v>0</v>
      </c>
      <c r="I54" s="29">
        <f>H54*1.23</f>
        <v>0</v>
      </c>
    </row>
    <row r="55" spans="2:13" ht="15.75" customHeight="1" thickBot="1">
      <c r="B55" s="63"/>
      <c r="C55" s="60"/>
      <c r="D55" s="54" t="s">
        <v>42</v>
      </c>
      <c r="E55" s="55">
        <v>1</v>
      </c>
      <c r="F55" s="56"/>
      <c r="G55" s="32">
        <v>0</v>
      </c>
      <c r="H55" s="56">
        <f t="shared" si="0"/>
        <v>0</v>
      </c>
      <c r="I55" s="33">
        <f>H55*1.23</f>
        <v>0</v>
      </c>
      <c r="M55" s="47"/>
    </row>
    <row r="56" spans="2:9" ht="20.25" customHeight="1" thickBot="1">
      <c r="B56" s="49"/>
      <c r="C56" s="67" t="s">
        <v>22</v>
      </c>
      <c r="D56" s="68"/>
      <c r="E56" s="46"/>
      <c r="F56" s="50"/>
      <c r="G56" s="43"/>
      <c r="H56" s="51">
        <f>SUM(H9:H55)</f>
        <v>0</v>
      </c>
      <c r="I56" s="57">
        <f>H56+I50+I51+I52+I53+I54+I55</f>
        <v>0</v>
      </c>
    </row>
    <row r="57" ht="7.5" customHeight="1" hidden="1"/>
    <row r="58" ht="14.25">
      <c r="C58" s="44" t="s">
        <v>31</v>
      </c>
    </row>
    <row r="59" spans="3:11" ht="15.75" customHeight="1">
      <c r="C59" s="66" t="s">
        <v>32</v>
      </c>
      <c r="D59" s="66"/>
      <c r="E59" s="66"/>
      <c r="F59" s="66"/>
      <c r="G59" s="66"/>
      <c r="H59" s="66"/>
      <c r="I59" s="66"/>
      <c r="J59" s="66"/>
      <c r="K59" s="4"/>
    </row>
    <row r="60" spans="3:9" ht="14.25">
      <c r="C60" s="66" t="s">
        <v>33</v>
      </c>
      <c r="D60" s="66"/>
      <c r="E60" s="66"/>
      <c r="F60" s="66"/>
      <c r="G60" s="66"/>
      <c r="H60" s="66"/>
      <c r="I60" s="66"/>
    </row>
    <row r="61" spans="3:9" ht="14.25" customHeight="1">
      <c r="C61" s="65" t="s">
        <v>34</v>
      </c>
      <c r="D61" s="65"/>
      <c r="E61" s="65"/>
      <c r="F61" s="65"/>
      <c r="G61" s="65"/>
      <c r="H61" s="65"/>
      <c r="I61" s="65"/>
    </row>
    <row r="62" spans="3:9" ht="14.25">
      <c r="C62" s="65"/>
      <c r="D62" s="65"/>
      <c r="E62" s="65"/>
      <c r="F62" s="65"/>
      <c r="G62" s="65"/>
      <c r="H62" s="65"/>
      <c r="I62" s="65"/>
    </row>
    <row r="63" spans="3:9" ht="0.75" customHeight="1">
      <c r="C63" s="65"/>
      <c r="D63" s="65"/>
      <c r="E63" s="65"/>
      <c r="F63" s="65"/>
      <c r="G63" s="65"/>
      <c r="H63" s="65"/>
      <c r="I63" s="65"/>
    </row>
    <row r="64" spans="3:9" ht="14.25" hidden="1">
      <c r="C64" s="65"/>
      <c r="D64" s="65"/>
      <c r="E64" s="65"/>
      <c r="F64" s="65"/>
      <c r="G64" s="65"/>
      <c r="H64" s="65"/>
      <c r="I64" s="65"/>
    </row>
    <row r="65" spans="3:9" ht="14.25" hidden="1">
      <c r="C65" s="65"/>
      <c r="D65" s="65"/>
      <c r="E65" s="65"/>
      <c r="F65" s="65"/>
      <c r="G65" s="65"/>
      <c r="H65" s="65"/>
      <c r="I65" s="65"/>
    </row>
    <row r="66" spans="3:9" ht="14.25">
      <c r="C66" s="64" t="s">
        <v>47</v>
      </c>
      <c r="D66" s="65"/>
      <c r="E66" s="65"/>
      <c r="F66" s="65"/>
      <c r="G66" s="65"/>
      <c r="H66" s="65"/>
      <c r="I66" s="65"/>
    </row>
    <row r="67" spans="3:9" ht="14.25">
      <c r="C67" s="65" t="s">
        <v>46</v>
      </c>
      <c r="D67" s="64"/>
      <c r="E67" s="64"/>
      <c r="F67" s="64"/>
      <c r="G67" s="64"/>
      <c r="H67" s="64"/>
      <c r="I67" s="64"/>
    </row>
    <row r="68" spans="3:9" ht="14.25">
      <c r="C68" s="65" t="s">
        <v>51</v>
      </c>
      <c r="D68" s="64"/>
      <c r="E68" s="64"/>
      <c r="F68" s="64"/>
      <c r="G68" s="64"/>
      <c r="H68" s="64"/>
      <c r="I68" s="64"/>
    </row>
    <row r="69" spans="3:9" ht="14.25">
      <c r="C69" s="65" t="s">
        <v>53</v>
      </c>
      <c r="D69" s="65"/>
      <c r="E69" s="65"/>
      <c r="F69" s="65"/>
      <c r="G69" s="65"/>
      <c r="H69" s="65"/>
      <c r="I69" s="65"/>
    </row>
    <row r="70" spans="3:9" ht="14.25">
      <c r="C70" s="65" t="s">
        <v>54</v>
      </c>
      <c r="D70" s="64"/>
      <c r="E70" s="64"/>
      <c r="F70" s="64"/>
      <c r="G70" s="64"/>
      <c r="H70" s="64"/>
      <c r="I70" s="64"/>
    </row>
    <row r="71" spans="3:9" ht="14.25">
      <c r="C71" s="65" t="s">
        <v>52</v>
      </c>
      <c r="D71" s="65"/>
      <c r="E71" s="65"/>
      <c r="F71" s="65"/>
      <c r="G71" s="65"/>
      <c r="H71" s="65"/>
      <c r="I71" s="65"/>
    </row>
    <row r="72" spans="3:9" ht="44.25" customHeight="1">
      <c r="C72" s="65" t="s">
        <v>48</v>
      </c>
      <c r="D72" s="65"/>
      <c r="E72" s="65"/>
      <c r="F72" s="65"/>
      <c r="G72" s="65"/>
      <c r="H72" s="65"/>
      <c r="I72" s="65"/>
    </row>
    <row r="73" spans="6:9" ht="14.25">
      <c r="F73" s="70" t="s">
        <v>35</v>
      </c>
      <c r="G73" s="70"/>
      <c r="H73" s="70"/>
      <c r="I73" s="70"/>
    </row>
    <row r="74" spans="4:9" ht="14.25">
      <c r="D74" s="69" t="s">
        <v>37</v>
      </c>
      <c r="E74" s="70"/>
      <c r="F74" s="69" t="s">
        <v>36</v>
      </c>
      <c r="G74" s="69"/>
      <c r="H74" s="69"/>
      <c r="I74" s="69"/>
    </row>
    <row r="75" spans="2:9" ht="14.25">
      <c r="B75" s="38"/>
      <c r="C75" s="39"/>
      <c r="D75" s="39"/>
      <c r="E75" s="39"/>
      <c r="F75" s="39"/>
      <c r="G75" s="39"/>
      <c r="H75" s="39"/>
      <c r="I75" s="39"/>
    </row>
    <row r="76" spans="2:9" ht="14.25">
      <c r="B76" s="38"/>
      <c r="C76" s="39"/>
      <c r="D76" s="39"/>
      <c r="E76" s="39"/>
      <c r="F76" s="39"/>
      <c r="G76" s="39"/>
      <c r="H76" s="39"/>
      <c r="I76" s="39"/>
    </row>
  </sheetData>
  <sheetProtection/>
  <mergeCells count="33">
    <mergeCell ref="B45:B49"/>
    <mergeCell ref="C45:C49"/>
    <mergeCell ref="B39:B44"/>
    <mergeCell ref="C39:C44"/>
    <mergeCell ref="B21:B26"/>
    <mergeCell ref="C21:C26"/>
    <mergeCell ref="B27:B32"/>
    <mergeCell ref="C27:C32"/>
    <mergeCell ref="B33:B38"/>
    <mergeCell ref="C33:C38"/>
    <mergeCell ref="G3:K3"/>
    <mergeCell ref="B5:I5"/>
    <mergeCell ref="C6:D6"/>
    <mergeCell ref="B9:B14"/>
    <mergeCell ref="C9:C14"/>
    <mergeCell ref="B15:B20"/>
    <mergeCell ref="C15:C20"/>
    <mergeCell ref="F74:I74"/>
    <mergeCell ref="F73:I73"/>
    <mergeCell ref="D74:E74"/>
    <mergeCell ref="C70:I70"/>
    <mergeCell ref="C71:I71"/>
    <mergeCell ref="C72:I72"/>
    <mergeCell ref="C50:C55"/>
    <mergeCell ref="B50:B55"/>
    <mergeCell ref="C66:I66"/>
    <mergeCell ref="C67:I67"/>
    <mergeCell ref="C68:I68"/>
    <mergeCell ref="C69:I69"/>
    <mergeCell ref="C59:J59"/>
    <mergeCell ref="C60:I60"/>
    <mergeCell ref="C61:I65"/>
    <mergeCell ref="C56:D56"/>
  </mergeCells>
  <printOptions/>
  <pageMargins left="0.11811023622047245" right="0" top="0.35433070866141736" bottom="0" header="0.11811023622047245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Piotrek</dc:creator>
  <cp:keywords/>
  <dc:description/>
  <cp:lastModifiedBy>Magdalena Wolska</cp:lastModifiedBy>
  <cp:lastPrinted>2023-12-14T14:11:56Z</cp:lastPrinted>
  <dcterms:created xsi:type="dcterms:W3CDTF">2014-02-27T17:14:42Z</dcterms:created>
  <dcterms:modified xsi:type="dcterms:W3CDTF">2023-12-14T14:12:01Z</dcterms:modified>
  <cp:category/>
  <cp:version/>
  <cp:contentType/>
  <cp:contentStatus/>
</cp:coreProperties>
</file>